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90" yWindow="470" windowWidth="19420" windowHeight="9200"/>
  </bookViews>
  <sheets>
    <sheet name="pagerank" sheetId="3" r:id="rId1"/>
  </sheets>
  <externalReferences>
    <externalReference r:id="rId2"/>
    <externalReference r:id="rId3"/>
  </externalReferences>
  <definedNames>
    <definedName name="d">#REF!</definedName>
    <definedName name="ValidEdgeStyles">[1]Misc!$B$2:$B$11</definedName>
    <definedName name="ValidEdgeVisibilities">[1]Misc!$A$2:$A$7</definedName>
  </definedNames>
  <calcPr calcId="145621" refMode="R1C1" iterate="1" iterateCount="1000" iterateDelta="5.0000000000000001E-3"/>
</workbook>
</file>

<file path=xl/calcChain.xml><?xml version="1.0" encoding="utf-8"?>
<calcChain xmlns="http://schemas.openxmlformats.org/spreadsheetml/2006/main">
  <c r="C35" i="3" l="1"/>
  <c r="M20" i="3"/>
  <c r="L20" i="3"/>
  <c r="K20" i="3"/>
  <c r="J20" i="3"/>
  <c r="I20" i="3"/>
  <c r="H20" i="3"/>
  <c r="G20" i="3"/>
  <c r="F20" i="3"/>
  <c r="E20" i="3"/>
  <c r="D20" i="3"/>
  <c r="N19" i="3"/>
  <c r="N18" i="3"/>
  <c r="N17" i="3"/>
  <c r="N16" i="3"/>
  <c r="N15" i="3"/>
  <c r="N14" i="3"/>
  <c r="N13" i="3"/>
  <c r="N12" i="3"/>
  <c r="N11" i="3"/>
  <c r="N10" i="3"/>
  <c r="D5" i="3"/>
  <c r="D4" i="3"/>
  <c r="D25" i="3" l="1"/>
  <c r="D34" i="3"/>
  <c r="D26" i="3"/>
  <c r="D33" i="3"/>
  <c r="D31" i="3"/>
  <c r="D32" i="3"/>
  <c r="D30" i="3"/>
  <c r="D29" i="3"/>
  <c r="D27" i="3"/>
  <c r="N20" i="3"/>
  <c r="D28" i="3"/>
  <c r="E30" i="3" l="1"/>
  <c r="D35" i="3"/>
  <c r="E31" i="3"/>
  <c r="E27" i="3"/>
  <c r="E29" i="3"/>
  <c r="E33" i="3"/>
  <c r="E25" i="3"/>
  <c r="E34" i="3"/>
  <c r="E26" i="3"/>
  <c r="E28" i="3"/>
  <c r="E32" i="3"/>
  <c r="E35" i="3" l="1"/>
  <c r="F31" i="3"/>
  <c r="F26" i="3"/>
  <c r="F34" i="3"/>
  <c r="F25" i="3"/>
  <c r="F33" i="3"/>
  <c r="F29" i="3"/>
  <c r="F27" i="3"/>
  <c r="F30" i="3"/>
  <c r="F28" i="3"/>
  <c r="F32" i="3"/>
  <c r="F35" i="3" l="1"/>
  <c r="G31" i="3"/>
  <c r="G29" i="3"/>
  <c r="G28" i="3"/>
  <c r="G30" i="3"/>
  <c r="G25" i="3"/>
  <c r="G27" i="3"/>
  <c r="G33" i="3"/>
  <c r="G26" i="3"/>
  <c r="G34" i="3"/>
  <c r="G32" i="3"/>
  <c r="G35" i="3" l="1"/>
  <c r="H28" i="3"/>
  <c r="H33" i="3"/>
  <c r="H26" i="3"/>
  <c r="H25" i="3"/>
  <c r="H30" i="3"/>
  <c r="H27" i="3"/>
  <c r="H29" i="3"/>
  <c r="H31" i="3"/>
  <c r="H32" i="3"/>
  <c r="H34" i="3"/>
  <c r="H35" i="3" l="1"/>
  <c r="I27" i="3"/>
  <c r="I26" i="3"/>
  <c r="I33" i="3"/>
  <c r="I32" i="3"/>
  <c r="I34" i="3"/>
  <c r="I31" i="3"/>
  <c r="I30" i="3"/>
  <c r="I28" i="3"/>
  <c r="I25" i="3"/>
  <c r="I29" i="3"/>
  <c r="I35" i="3" l="1"/>
  <c r="J32" i="3"/>
  <c r="J33" i="3"/>
  <c r="J27" i="3"/>
  <c r="J29" i="3"/>
  <c r="J25" i="3"/>
  <c r="J34" i="3"/>
  <c r="J28" i="3"/>
  <c r="J31" i="3"/>
  <c r="J30" i="3"/>
  <c r="J26" i="3"/>
  <c r="J35" i="3" l="1"/>
  <c r="K29" i="3"/>
  <c r="K30" i="3"/>
  <c r="K25" i="3"/>
  <c r="K34" i="3"/>
  <c r="K26" i="3"/>
  <c r="K32" i="3"/>
  <c r="K31" i="3"/>
  <c r="K33" i="3"/>
  <c r="K27" i="3"/>
  <c r="K28" i="3"/>
  <c r="K35" i="3" l="1"/>
  <c r="L25" i="3"/>
  <c r="L30" i="3"/>
  <c r="L34" i="3"/>
  <c r="L32" i="3"/>
  <c r="L31" i="3"/>
  <c r="L28" i="3"/>
  <c r="L29" i="3"/>
  <c r="L26" i="3"/>
  <c r="L27" i="3"/>
  <c r="L33" i="3"/>
  <c r="L35" i="3" l="1"/>
  <c r="M31" i="3"/>
  <c r="M25" i="3"/>
  <c r="M33" i="3"/>
  <c r="M26" i="3"/>
  <c r="M29" i="3"/>
  <c r="M27" i="3"/>
  <c r="M32" i="3"/>
  <c r="M34" i="3"/>
  <c r="M28" i="3"/>
  <c r="M30" i="3"/>
  <c r="M35" i="3" l="1"/>
  <c r="N29" i="3"/>
  <c r="N27" i="3"/>
  <c r="N33" i="3"/>
  <c r="N34" i="3"/>
  <c r="N26" i="3"/>
  <c r="N31" i="3"/>
  <c r="N32" i="3"/>
  <c r="N28" i="3"/>
  <c r="N30" i="3"/>
  <c r="N25" i="3"/>
  <c r="N35" i="3" l="1"/>
  <c r="O25" i="3"/>
  <c r="O33" i="3"/>
  <c r="O28" i="3"/>
  <c r="O27" i="3"/>
  <c r="O34" i="3"/>
  <c r="O30" i="3"/>
  <c r="O31" i="3"/>
  <c r="O32" i="3"/>
  <c r="O29" i="3"/>
  <c r="O26" i="3"/>
  <c r="P25" i="3" l="1"/>
  <c r="P10" i="3" s="1"/>
  <c r="P31" i="3"/>
  <c r="P16" i="3" s="1"/>
  <c r="P26" i="3"/>
  <c r="P11" i="3" s="1"/>
  <c r="P32" i="3"/>
  <c r="P17" i="3" s="1"/>
  <c r="P33" i="3"/>
  <c r="P18" i="3" s="1"/>
  <c r="P34" i="3"/>
  <c r="P19" i="3" s="1"/>
  <c r="P28" i="3"/>
  <c r="P13" i="3" s="1"/>
  <c r="P29" i="3"/>
  <c r="P14" i="3" s="1"/>
  <c r="P30" i="3"/>
  <c r="P15" i="3" s="1"/>
  <c r="P27" i="3"/>
  <c r="P12" i="3" s="1"/>
  <c r="O35" i="3"/>
  <c r="P35" i="3" l="1"/>
  <c r="Q10" i="3" l="1"/>
  <c r="Q11" i="3"/>
  <c r="Q14" i="3"/>
  <c r="Q12" i="3"/>
  <c r="Q15" i="3" l="1"/>
  <c r="Q13" i="3"/>
  <c r="Q19" i="3"/>
  <c r="Q17" i="3"/>
  <c r="Q18" i="3"/>
  <c r="Q16" i="3"/>
</calcChain>
</file>

<file path=xl/sharedStrings.xml><?xml version="1.0" encoding="utf-8"?>
<sst xmlns="http://schemas.openxmlformats.org/spreadsheetml/2006/main" count="89" uniqueCount="27">
  <si>
    <t>To:</t>
  </si>
  <si>
    <t>From:</t>
  </si>
  <si>
    <t>Pages:</t>
  </si>
  <si>
    <t xml:space="preserve"> http://inperc.com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</si>
  <si>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</si>
  <si>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</si>
  <si>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</si>
  <si>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</si>
  <si>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</si>
  <si>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</si>
  <si>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</si>
  <si>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</si>
  <si>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</si>
  <si>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</si>
  <si>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PageRank computation</t>
  </si>
  <si>
    <t>Iterations of PageRank…</t>
  </si>
  <si>
    <t>degree</t>
  </si>
  <si>
    <t>out</t>
  </si>
  <si>
    <t>in</t>
  </si>
  <si>
    <t>Links between pages</t>
  </si>
  <si>
    <t>Damping factor:</t>
  </si>
  <si>
    <t>By Peter Saveliev</t>
  </si>
  <si>
    <t>Score</t>
  </si>
  <si>
    <t>Position</t>
  </si>
  <si>
    <t>PAGERANK</t>
  </si>
  <si>
    <t>PageRank scores</t>
  </si>
  <si>
    <t>Computations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</si>
</sst>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rgb="FFFF0000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9" fontId="4" fillId="3" borderId="1" applyNumberFormat="0" applyFont="0" applyAlignment="0" applyProtection="0"/>
    <xf numFmtId="0" fontId="5" fillId="4" borderId="1" applyNumberFormat="0" applyAlignment="0" applyProtection="0"/>
    <xf numFmtId="49" fontId="4" fillId="5" borderId="1" applyNumberFormat="0" applyFont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" fontId="8" fillId="7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7">
    <cellStyle name="Hyperlink" xfId="1" builtinId="8"/>
    <cellStyle name="NodeXL Do Not Edit" xfId="4"/>
    <cellStyle name="NodeXL Label" xfId="3"/>
    <cellStyle name="NodeXL Other Column" xfId="5"/>
    <cellStyle name="NodeXL Required" xfId="6"/>
    <cellStyle name="NodeXL Visual Property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52682111196407"/>
          <c:y val="8.176809879464618E-2"/>
          <c:w val="0.73104295258156837"/>
          <c:h val="0.76022712937870551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pagerank!$O$10:$O$19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pagerank!$P$10:$P$19</c:f>
              <c:numCache>
                <c:formatCode>0.0000000</c:formatCode>
                <c:ptCount val="10"/>
                <c:pt idx="0">
                  <c:v>0</c:v>
                </c:pt>
                <c:pt idx="1">
                  <c:v>8.4999999999999964E-2</c:v>
                </c:pt>
                <c:pt idx="2">
                  <c:v>9.7749999999999962E-2</c:v>
                </c:pt>
                <c:pt idx="3">
                  <c:v>9.9662499999999959E-2</c:v>
                </c:pt>
                <c:pt idx="4">
                  <c:v>9.9949374999999965E-2</c:v>
                </c:pt>
                <c:pt idx="5">
                  <c:v>9.9992406249999957E-2</c:v>
                </c:pt>
                <c:pt idx="6">
                  <c:v>9.9998860937499962E-2</c:v>
                </c:pt>
                <c:pt idx="7">
                  <c:v>9.9999829140624968E-2</c:v>
                </c:pt>
                <c:pt idx="8">
                  <c:v>9.9999974371093717E-2</c:v>
                </c:pt>
                <c:pt idx="9">
                  <c:v>9.9999996155664017E-2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414592"/>
        <c:axId val="100416128"/>
      </c:barChart>
      <c:catAx>
        <c:axId val="100414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0416128"/>
        <c:crosses val="autoZero"/>
        <c:auto val="1"/>
        <c:lblAlgn val="ctr"/>
        <c:lblOffset val="100"/>
        <c:noMultiLvlLbl val="0"/>
      </c:catAx>
      <c:valAx>
        <c:axId val="100416128"/>
        <c:scaling>
          <c:orientation val="minMax"/>
        </c:scaling>
        <c:delete val="0"/>
        <c:axPos val="l"/>
        <c:majorGridlines/>
        <c:numFmt formatCode="0.0000000" sourceLinked="1"/>
        <c:majorTickMark val="out"/>
        <c:minorTickMark val="none"/>
        <c:tickLblPos val="nextTo"/>
        <c:crossAx val="10041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159797</xdr:colOff>
      <xdr:row>9</xdr:row>
      <xdr:rowOff>13956</xdr:rowOff>
    </xdr:from>
    <xdr:to>
      <xdr:col>24</xdr:col>
      <xdr:colOff>453571</xdr:colOff>
      <xdr:row>19</xdr:row>
      <xdr:rowOff>6978</xdr:rowOff>
    </xdr:to>
    <xdr:graphicFrame macro="">
      <xdr:nvGraphicFramePr>
        <xdr:cNvPr id="4" name="Chart 3" title="PageRank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230275</xdr:colOff>
      <xdr:row>19</xdr:row>
      <xdr:rowOff>83735</xdr:rowOff>
    </xdr:from>
    <xdr:to>
      <xdr:col>15</xdr:col>
      <xdr:colOff>509396</xdr:colOff>
      <xdr:row>23</xdr:row>
      <xdr:rowOff>97692</xdr:rowOff>
    </xdr:to>
    <xdr:sp macro="" textlink="">
      <xdr:nvSpPr>
        <xdr:cNvPr id="10" name="Up Arrow 9"/>
        <xdr:cNvSpPr/>
      </xdr:nvSpPr>
      <xdr:spPr>
        <a:xfrm>
          <a:off x="7040824" y="3782087"/>
          <a:ext cx="279121" cy="739671"/>
        </a:xfrm>
        <a:prstGeom prst="upArrow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0.46799</cdr:x>
      <cdr:y>0.08345</cdr:y>
    </cdr:from>
    <cdr:to>
      <cdr:x>0.70838</cdr:x>
      <cdr:y>0.14217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80093" y="188405"/>
          <a:ext cx="914400" cy="132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er/Documents/FP/Academic/NodeXLGraph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gerank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ges"/>
      <sheetName val="Vertices"/>
      <sheetName val="Do Not Delete"/>
      <sheetName val="Groups"/>
      <sheetName val="Group Vertices"/>
      <sheetName val="Overall Metrics"/>
      <sheetName val="Mis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Show</v>
          </cell>
          <cell r="B2" t="str">
            <v>Solid</v>
          </cell>
        </row>
        <row r="3">
          <cell r="A3" t="str">
            <v>Skip</v>
          </cell>
          <cell r="B3" t="str">
            <v>Dash</v>
          </cell>
        </row>
        <row r="4">
          <cell r="A4" t="str">
            <v>Hide</v>
          </cell>
          <cell r="B4" t="str">
            <v>Dot</v>
          </cell>
        </row>
        <row r="5">
          <cell r="A5">
            <v>1</v>
          </cell>
          <cell r="B5" t="str">
            <v>Dash Dot</v>
          </cell>
        </row>
        <row r="6">
          <cell r="A6">
            <v>0</v>
          </cell>
          <cell r="B6" t="str">
            <v>Dash Dot Dot</v>
          </cell>
        </row>
        <row r="7">
          <cell r="A7">
            <v>2</v>
          </cell>
          <cell r="B7">
            <v>1</v>
          </cell>
        </row>
        <row r="8">
          <cell r="B8">
            <v>2</v>
          </cell>
        </row>
        <row r="9">
          <cell r="B9">
            <v>3</v>
          </cell>
        </row>
        <row r="10">
          <cell r="B10">
            <v>4</v>
          </cell>
        </row>
        <row r="11">
          <cell r="B11">
            <v>5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0">
          <cell r="O10" t="str">
            <v>A</v>
          </cell>
          <cell r="P10">
            <v>9.2499957284912934E-2</v>
          </cell>
        </row>
        <row r="11">
          <cell r="O11" t="str">
            <v>B</v>
          </cell>
          <cell r="P11">
            <v>9.8874993592773394E-2</v>
          </cell>
        </row>
        <row r="12">
          <cell r="O12" t="str">
            <v>C</v>
          </cell>
          <cell r="P12">
            <v>9.9831249038915978E-2</v>
          </cell>
        </row>
        <row r="13">
          <cell r="O13" t="str">
            <v>D</v>
          </cell>
          <cell r="P13">
            <v>9.9974687355837366E-2</v>
          </cell>
        </row>
        <row r="14">
          <cell r="O14" t="str">
            <v>E</v>
          </cell>
          <cell r="P14">
            <v>9.9996203103375564E-2</v>
          </cell>
        </row>
        <row r="15">
          <cell r="O15" t="str">
            <v>F</v>
          </cell>
          <cell r="P15">
            <v>9.99994304655063E-2</v>
          </cell>
        </row>
        <row r="16">
          <cell r="O16" t="str">
            <v>G</v>
          </cell>
          <cell r="P16">
            <v>9.2499957284912934E-2</v>
          </cell>
        </row>
        <row r="17">
          <cell r="O17" t="str">
            <v>H</v>
          </cell>
          <cell r="P17">
            <v>9.8874993592773394E-2</v>
          </cell>
        </row>
        <row r="18">
          <cell r="O18" t="str">
            <v>I</v>
          </cell>
          <cell r="P18">
            <v>9.9831249038915978E-2</v>
          </cell>
        </row>
        <row r="19">
          <cell r="O19" t="str">
            <v>J</v>
          </cell>
          <cell r="P19">
            <v>9.9974687355837366E-2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inper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="91" zoomScaleNormal="91" workbookViewId="0">
      <selection activeCell="E15" sqref="E15"/>
    </sheetView>
  </sheetViews>
  <sheetFormatPr defaultColWidth="7.81640625" defaultRowHeight="14.5" x14ac:dyDescent="0.35"/>
  <cols>
    <col min="1" max="1" width="2.36328125" style="1" customWidth="1"/>
    <col min="2" max="15" width="6.81640625" style="1" customWidth="1"/>
    <col min="16" max="16" width="10.81640625" style="1" customWidth="1"/>
    <col min="17" max="17" width="8.26953125" style="1" customWidth="1"/>
    <col min="18" max="23" width="6.81640625" style="1" customWidth="1"/>
    <col min="24" max="16384" width="7.81640625" style="1"/>
  </cols>
  <sheetData>
    <row r="1" spans="2:21" ht="34" customHeight="1" x14ac:dyDescent="0.7">
      <c r="F1" s="5" t="s">
        <v>14</v>
      </c>
    </row>
    <row r="2" spans="2:21" x14ac:dyDescent="0.35">
      <c r="F2" s="1" t="s">
        <v>21</v>
      </c>
    </row>
    <row r="3" spans="2:21" x14ac:dyDescent="0.35">
      <c r="F3" s="6" t="s">
        <v>3</v>
      </c>
    </row>
    <row r="4" spans="2:21" s="2" customFormat="1" x14ac:dyDescent="0.35">
      <c r="B4" s="3" t="s">
        <v>20</v>
      </c>
      <c r="D4" s="10">
        <f>1-C5/10</f>
        <v>0.91500000000000004</v>
      </c>
    </row>
    <row r="5" spans="2:21" s="2" customFormat="1" x14ac:dyDescent="0.35">
      <c r="B5" s="3"/>
      <c r="C5" s="2">
        <v>0.85</v>
      </c>
      <c r="D5" s="10">
        <f>1-C5</f>
        <v>0.15000000000000002</v>
      </c>
    </row>
    <row r="7" spans="2:21" x14ac:dyDescent="0.35">
      <c r="C7" s="2" t="s">
        <v>19</v>
      </c>
    </row>
    <row r="8" spans="2:21" s="2" customFormat="1" x14ac:dyDescent="0.35">
      <c r="D8" s="2" t="s">
        <v>0</v>
      </c>
      <c r="E8" s="2" t="s">
        <v>0</v>
      </c>
      <c r="F8" s="2" t="s">
        <v>0</v>
      </c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2" t="s">
        <v>0</v>
      </c>
      <c r="N8" s="8" t="s">
        <v>16</v>
      </c>
      <c r="P8" s="13" t="s">
        <v>24</v>
      </c>
    </row>
    <row r="9" spans="2:21" x14ac:dyDescent="0.35">
      <c r="C9" s="7" t="s">
        <v>2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">
        <v>11</v>
      </c>
      <c r="L9" s="7" t="s">
        <v>12</v>
      </c>
      <c r="M9" s="7" t="s">
        <v>13</v>
      </c>
      <c r="N9" s="9" t="s">
        <v>17</v>
      </c>
      <c r="O9" s="7" t="s">
        <v>2</v>
      </c>
      <c r="P9" s="17" t="s">
        <v>22</v>
      </c>
      <c r="Q9" s="12" t="s">
        <v>23</v>
      </c>
      <c r="R9" s="7" t="s">
        <v>2</v>
      </c>
      <c r="U9" s="2" t="s">
        <v>25</v>
      </c>
    </row>
    <row r="10" spans="2:21" x14ac:dyDescent="0.35">
      <c r="B10" s="2" t="s">
        <v>1</v>
      </c>
      <c r="C10" s="7" t="s">
        <v>4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9">
        <f>SUM(D10:M10)</f>
        <v>1</v>
      </c>
      <c r="O10" s="7" t="s">
        <v>4</v>
      </c>
      <c r="P10" s="15">
        <f>P25</f>
        <v>0</v>
      </c>
      <c r="Q10" s="16">
        <f>10-COUNTIF($P$10:$P$19,"&lt;"&amp;$P10)</f>
        <v>10</v>
      </c>
      <c r="R10" s="7" t="s">
        <v>4</v>
      </c>
    </row>
    <row r="11" spans="2:21" x14ac:dyDescent="0.35">
      <c r="B11" s="2" t="s">
        <v>1</v>
      </c>
      <c r="C11" s="7" t="s">
        <v>5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9">
        <f t="shared" ref="N11:N20" si="0">SUM(D11:M11)</f>
        <v>1</v>
      </c>
      <c r="O11" s="7" t="s">
        <v>5</v>
      </c>
      <c r="P11" s="15">
        <f t="shared" ref="P11:P19" si="1">P26</f>
        <v>8.4999999999999964E-2</v>
      </c>
      <c r="Q11" s="16">
        <f t="shared" ref="Q11:Q19" si="2">10-COUNTIF($P$10:$P$19,"&lt;"&amp;$P11)</f>
        <v>9</v>
      </c>
      <c r="R11" s="7" t="s">
        <v>5</v>
      </c>
    </row>
    <row r="12" spans="2:21" x14ac:dyDescent="0.35">
      <c r="B12" s="2" t="s">
        <v>1</v>
      </c>
      <c r="C12" s="7" t="s">
        <v>6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9">
        <f t="shared" si="0"/>
        <v>1</v>
      </c>
      <c r="O12" s="7" t="s">
        <v>6</v>
      </c>
      <c r="P12" s="15">
        <f t="shared" si="1"/>
        <v>9.7749999999999962E-2</v>
      </c>
      <c r="Q12" s="16">
        <f t="shared" si="2"/>
        <v>8</v>
      </c>
      <c r="R12" s="7" t="s">
        <v>6</v>
      </c>
    </row>
    <row r="13" spans="2:21" x14ac:dyDescent="0.35">
      <c r="B13" s="2" t="s">
        <v>1</v>
      </c>
      <c r="C13" s="7" t="s">
        <v>7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9">
        <f t="shared" si="0"/>
        <v>1</v>
      </c>
      <c r="O13" s="7" t="s">
        <v>7</v>
      </c>
      <c r="P13" s="15">
        <f t="shared" si="1"/>
        <v>9.9662499999999959E-2</v>
      </c>
      <c r="Q13" s="16">
        <f t="shared" si="2"/>
        <v>7</v>
      </c>
      <c r="R13" s="7" t="s">
        <v>7</v>
      </c>
    </row>
    <row r="14" spans="2:21" x14ac:dyDescent="0.35">
      <c r="B14" s="2" t="s">
        <v>1</v>
      </c>
      <c r="C14" s="7" t="s">
        <v>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9">
        <f t="shared" si="0"/>
        <v>1</v>
      </c>
      <c r="O14" s="7" t="s">
        <v>8</v>
      </c>
      <c r="P14" s="15">
        <f t="shared" si="1"/>
        <v>9.9949374999999965E-2</v>
      </c>
      <c r="Q14" s="16">
        <f t="shared" si="2"/>
        <v>6</v>
      </c>
      <c r="R14" s="7" t="s">
        <v>8</v>
      </c>
    </row>
    <row r="15" spans="2:21" x14ac:dyDescent="0.35">
      <c r="B15" s="2" t="s">
        <v>1</v>
      </c>
      <c r="C15" s="7" t="s">
        <v>9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9">
        <f t="shared" si="0"/>
        <v>1</v>
      </c>
      <c r="O15" s="7" t="s">
        <v>9</v>
      </c>
      <c r="P15" s="15">
        <f t="shared" si="1"/>
        <v>9.9992406249999957E-2</v>
      </c>
      <c r="Q15" s="16">
        <f t="shared" si="2"/>
        <v>5</v>
      </c>
      <c r="R15" s="7" t="s">
        <v>9</v>
      </c>
    </row>
    <row r="16" spans="2:21" x14ac:dyDescent="0.35">
      <c r="B16" s="2" t="s">
        <v>1</v>
      </c>
      <c r="C16" s="7" t="s">
        <v>10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0</v>
      </c>
      <c r="M16" s="1">
        <v>0</v>
      </c>
      <c r="N16" s="9">
        <f t="shared" si="0"/>
        <v>1</v>
      </c>
      <c r="O16" s="7" t="s">
        <v>10</v>
      </c>
      <c r="P16" s="15">
        <f t="shared" si="1"/>
        <v>9.9998860937499962E-2</v>
      </c>
      <c r="Q16" s="16">
        <f t="shared" si="2"/>
        <v>4</v>
      </c>
      <c r="R16" s="7" t="s">
        <v>10</v>
      </c>
    </row>
    <row r="17" spans="1:23" x14ac:dyDescent="0.35">
      <c r="B17" s="2" t="s">
        <v>1</v>
      </c>
      <c r="C17" s="7" t="s">
        <v>11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</v>
      </c>
      <c r="M17" s="1">
        <v>0</v>
      </c>
      <c r="N17" s="9">
        <f t="shared" si="0"/>
        <v>1</v>
      </c>
      <c r="O17" s="7" t="s">
        <v>11</v>
      </c>
      <c r="P17" s="15">
        <f t="shared" si="1"/>
        <v>9.9999829140624968E-2</v>
      </c>
      <c r="Q17" s="16">
        <f t="shared" si="2"/>
        <v>3</v>
      </c>
      <c r="R17" s="7" t="s">
        <v>11</v>
      </c>
    </row>
    <row r="18" spans="1:23" x14ac:dyDescent="0.35">
      <c r="B18" s="2" t="s">
        <v>1</v>
      </c>
      <c r="C18" s="7" t="s">
        <v>12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9">
        <f t="shared" si="0"/>
        <v>1</v>
      </c>
      <c r="O18" s="7" t="s">
        <v>12</v>
      </c>
      <c r="P18" s="15">
        <f t="shared" si="1"/>
        <v>9.9999974371093717E-2</v>
      </c>
      <c r="Q18" s="16">
        <f t="shared" si="2"/>
        <v>2</v>
      </c>
      <c r="R18" s="7" t="s">
        <v>12</v>
      </c>
    </row>
    <row r="19" spans="1:23" x14ac:dyDescent="0.35">
      <c r="B19" s="2" t="s">
        <v>1</v>
      </c>
      <c r="C19" s="7" t="s">
        <v>13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9">
        <f t="shared" si="0"/>
        <v>0</v>
      </c>
      <c r="O19" s="7" t="s">
        <v>13</v>
      </c>
      <c r="P19" s="15">
        <f t="shared" si="1"/>
        <v>9.9999996155664017E-2</v>
      </c>
      <c r="Q19" s="16">
        <f t="shared" si="2"/>
        <v>1</v>
      </c>
      <c r="R19" s="7" t="s">
        <v>13</v>
      </c>
    </row>
    <row r="20" spans="1:23" x14ac:dyDescent="0.35">
      <c r="B20" s="9" t="s">
        <v>16</v>
      </c>
      <c r="C20" s="9" t="s">
        <v>18</v>
      </c>
      <c r="D20" s="9">
        <f>SUM(D10:D19)</f>
        <v>0</v>
      </c>
      <c r="E20" s="9">
        <f t="shared" ref="E20:M20" si="3">SUM(E10:E19)</f>
        <v>1</v>
      </c>
      <c r="F20" s="9">
        <f t="shared" si="3"/>
        <v>1</v>
      </c>
      <c r="G20" s="9">
        <f t="shared" si="3"/>
        <v>1</v>
      </c>
      <c r="H20" s="9">
        <f t="shared" si="3"/>
        <v>1</v>
      </c>
      <c r="I20" s="9">
        <f t="shared" si="3"/>
        <v>1</v>
      </c>
      <c r="J20" s="9">
        <f t="shared" si="3"/>
        <v>1</v>
      </c>
      <c r="K20" s="9">
        <f t="shared" si="3"/>
        <v>1</v>
      </c>
      <c r="L20" s="9">
        <f t="shared" si="3"/>
        <v>1</v>
      </c>
      <c r="M20" s="9">
        <f t="shared" si="3"/>
        <v>1</v>
      </c>
      <c r="N20" s="1">
        <f t="shared" si="0"/>
        <v>9</v>
      </c>
    </row>
    <row r="21" spans="1:23" x14ac:dyDescent="0.35">
      <c r="O21" s="4"/>
    </row>
    <row r="22" spans="1:23" x14ac:dyDescent="0.35">
      <c r="A22" s="11"/>
      <c r="B22" s="3" t="s">
        <v>26</v>
      </c>
      <c r="O22" s="4"/>
    </row>
    <row r="23" spans="1:23" x14ac:dyDescent="0.35">
      <c r="B23" s="2"/>
      <c r="C23" s="2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35">
      <c r="B24" s="7" t="s">
        <v>2</v>
      </c>
      <c r="D24" s="3" t="s">
        <v>15</v>
      </c>
      <c r="E24" s="2"/>
      <c r="F24" s="2"/>
      <c r="G24" s="2"/>
      <c r="H24" s="2">
        <v>5</v>
      </c>
      <c r="I24" s="2">
        <v>6</v>
      </c>
      <c r="J24" s="2">
        <v>7</v>
      </c>
      <c r="K24" s="2">
        <v>8</v>
      </c>
      <c r="L24" s="2">
        <v>9</v>
      </c>
      <c r="M24" s="2">
        <v>10</v>
      </c>
      <c r="N24" s="2">
        <v>11</v>
      </c>
      <c r="O24" s="2">
        <v>12</v>
      </c>
      <c r="P24" s="2"/>
      <c r="Q24" s="2"/>
      <c r="R24" s="2"/>
      <c r="S24" s="2"/>
      <c r="T24" s="2"/>
      <c r="U24" s="2"/>
      <c r="V24" s="2"/>
      <c r="W24" s="2"/>
    </row>
    <row r="25" spans="1:23" x14ac:dyDescent="0.35">
      <c r="B25" s="7" t="s">
        <v>4</v>
      </c>
      <c r="C25" s="4">
        <v>0.1</v>
      </c>
      <c r="D25" s="4">
        <f t="shared" ref="D25:P25" si="4">IF($D$20&gt;0,(1-$D$4+$D$5*(IF($N$10&gt;0,C25*$D$10/$N$10)+IF($N$11&gt;0,C26*$D$11/$N$11)+IF($N$12&gt;0,C27*$D$12/$N$12)+IF($N$13&gt;0,C28*$D$13/$N$13)+IF($N$14&gt;0,C29*$D$14/$N$14)+IF($N$15&gt;0,C30*$D$15/$N$15)+IF($N$16&gt;0,C31*$D$16/$N$16)+IF($N$17&gt;0,C32*$D$17/$N$17)+IF($N$18&gt;0,C33*$D$18/$N$18)+IF($N$19&gt;0,C34*$D$19/$N$19))))+0</f>
        <v>0</v>
      </c>
      <c r="E25" s="4">
        <f t="shared" si="4"/>
        <v>0</v>
      </c>
      <c r="F25" s="4">
        <f t="shared" si="4"/>
        <v>0</v>
      </c>
      <c r="G25" s="4">
        <f t="shared" si="4"/>
        <v>0</v>
      </c>
      <c r="H25" s="4">
        <f t="shared" si="4"/>
        <v>0</v>
      </c>
      <c r="I25" s="4">
        <f t="shared" si="4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  <c r="N25" s="4">
        <f t="shared" si="4"/>
        <v>0</v>
      </c>
      <c r="O25" s="4">
        <f t="shared" si="4"/>
        <v>0</v>
      </c>
      <c r="P25" s="4">
        <f t="shared" si="4"/>
        <v>0</v>
      </c>
      <c r="Q25" s="4"/>
      <c r="R25" s="4"/>
      <c r="S25" s="4"/>
      <c r="T25" s="4"/>
      <c r="U25" s="4"/>
      <c r="V25" s="14"/>
      <c r="W25" s="4"/>
    </row>
    <row r="26" spans="1:23" x14ac:dyDescent="0.35">
      <c r="B26" s="7" t="s">
        <v>5</v>
      </c>
      <c r="C26" s="4">
        <v>0.1</v>
      </c>
      <c r="D26" s="4">
        <f t="shared" ref="D26:P26" si="5">IF($E$20&gt;0,(1-$D$4+$D$5*(IF($N$10&gt;0,C25*$E$10/$N$10)+IF($N$11&gt;0,C26*$E$11/$N$11)+IF($N$12&gt;0,C27*$E$12/$N$12)+IF($N$13&gt;0,C28*$E$13/$N$13)+IF($N$14&gt;0,C29*$E$14/$N$14)+IF($N$15&gt;0,C30*$E$15/$N$15)+IF($N$16&gt;0,C31*$E$16/$N$16)+IF($N$17&gt;0,C32*$E$17/$N$17)+IF($N$18&gt;0,C33*$E$18/$N$18)+IF($N$19&gt;0,C34*$E$19/$N$19))))+0</f>
        <v>9.9999999999999964E-2</v>
      </c>
      <c r="E26" s="4">
        <f t="shared" si="5"/>
        <v>8.4999999999999964E-2</v>
      </c>
      <c r="F26" s="4">
        <f t="shared" si="5"/>
        <v>8.4999999999999964E-2</v>
      </c>
      <c r="G26" s="4">
        <f t="shared" si="5"/>
        <v>8.4999999999999964E-2</v>
      </c>
      <c r="H26" s="4">
        <f t="shared" si="5"/>
        <v>8.4999999999999964E-2</v>
      </c>
      <c r="I26" s="4">
        <f t="shared" si="5"/>
        <v>8.4999999999999964E-2</v>
      </c>
      <c r="J26" s="4">
        <f t="shared" si="5"/>
        <v>8.4999999999999964E-2</v>
      </c>
      <c r="K26" s="4">
        <f t="shared" si="5"/>
        <v>8.4999999999999964E-2</v>
      </c>
      <c r="L26" s="4">
        <f t="shared" si="5"/>
        <v>8.4999999999999964E-2</v>
      </c>
      <c r="M26" s="4">
        <f t="shared" si="5"/>
        <v>8.4999999999999964E-2</v>
      </c>
      <c r="N26" s="4">
        <f t="shared" si="5"/>
        <v>8.4999999999999964E-2</v>
      </c>
      <c r="O26" s="4">
        <f t="shared" si="5"/>
        <v>8.4999999999999964E-2</v>
      </c>
      <c r="P26" s="4">
        <f t="shared" si="5"/>
        <v>8.4999999999999964E-2</v>
      </c>
      <c r="Q26" s="4"/>
      <c r="R26" s="4"/>
      <c r="S26" s="4"/>
      <c r="T26" s="4"/>
      <c r="U26" s="4"/>
      <c r="V26" s="14"/>
      <c r="W26" s="4"/>
    </row>
    <row r="27" spans="1:23" x14ac:dyDescent="0.35">
      <c r="B27" s="7" t="s">
        <v>6</v>
      </c>
      <c r="C27" s="4">
        <v>0.1</v>
      </c>
      <c r="D27" s="4">
        <f t="shared" ref="D27:P27" si="6">IF($F$20&gt;0,(1-$D$4+$D$5*(IF($N$10&gt;0,C25*$F$10/$N$10)+IF($N$11&gt;0,C26*$F$11/$N$11)+IF($N$12&gt;0,C27*$F$12/$N$12)+IF($N$13&gt;0,C28*$F$13/$N$13)+IF($N$14&gt;0,C29*$F$14/$N$14)+IF($N$15&gt;0,C30*$F$15/$N$15)+IF($N$16&gt;0,C31*$F$16/$N$16)+IF($N$17&gt;0,C32*$F$17/$N$17)+IF($N$18&gt;0,C33*$F$18/$N$18)+IF($N$19&gt;0,C34*$F$19/$N$19))))+0</f>
        <v>9.9999999999999964E-2</v>
      </c>
      <c r="E27" s="4">
        <f t="shared" si="6"/>
        <v>9.9999999999999964E-2</v>
      </c>
      <c r="F27" s="4">
        <f t="shared" si="6"/>
        <v>9.7749999999999962E-2</v>
      </c>
      <c r="G27" s="4">
        <f t="shared" si="6"/>
        <v>9.7749999999999962E-2</v>
      </c>
      <c r="H27" s="4">
        <f t="shared" si="6"/>
        <v>9.7749999999999962E-2</v>
      </c>
      <c r="I27" s="4">
        <f t="shared" si="6"/>
        <v>9.7749999999999962E-2</v>
      </c>
      <c r="J27" s="4">
        <f t="shared" si="6"/>
        <v>9.7749999999999962E-2</v>
      </c>
      <c r="K27" s="4">
        <f t="shared" si="6"/>
        <v>9.7749999999999962E-2</v>
      </c>
      <c r="L27" s="4">
        <f t="shared" si="6"/>
        <v>9.7749999999999962E-2</v>
      </c>
      <c r="M27" s="4">
        <f t="shared" si="6"/>
        <v>9.7749999999999962E-2</v>
      </c>
      <c r="N27" s="4">
        <f t="shared" si="6"/>
        <v>9.7749999999999962E-2</v>
      </c>
      <c r="O27" s="4">
        <f t="shared" si="6"/>
        <v>9.7749999999999962E-2</v>
      </c>
      <c r="P27" s="4">
        <f t="shared" si="6"/>
        <v>9.7749999999999962E-2</v>
      </c>
      <c r="Q27" s="4"/>
      <c r="R27" s="4"/>
      <c r="S27" s="4"/>
      <c r="T27" s="4"/>
      <c r="U27" s="4"/>
      <c r="V27" s="14"/>
      <c r="W27" s="4"/>
    </row>
    <row r="28" spans="1:23" x14ac:dyDescent="0.35">
      <c r="B28" s="7" t="s">
        <v>7</v>
      </c>
      <c r="C28" s="4">
        <v>0.1</v>
      </c>
      <c r="D28" s="4">
        <f t="shared" ref="D28:P28" si="7">IF($G$20&gt;0,(1-$D$4+$D$5*(IF($N$10&gt;0,C25*$G$10/$N$10)+IF($N$11&gt;0,C26*$G$11/$N$11)+IF($N$12&gt;0,C27*$G$12/$N$12)+IF($N$13&gt;0,C28*$G$13/$N$13)+IF($N$14&gt;0,C29*$G$14/$N$14)+IF($N$15&gt;0,C30*$G$15/$N$15)+IF($N$16&gt;0,C31*$G$16/$N$16)+IF($N$17&gt;0,C32*$G$17/$N$17)+IF($N$18&gt;0,C33*$G$18/$N$18)+IF($N$19&gt;0,C34*$G$19/$N$19))))+0</f>
        <v>9.9999999999999964E-2</v>
      </c>
      <c r="E28" s="4">
        <f t="shared" si="7"/>
        <v>9.9999999999999964E-2</v>
      </c>
      <c r="F28" s="4">
        <f t="shared" si="7"/>
        <v>9.9999999999999964E-2</v>
      </c>
      <c r="G28" s="4">
        <f t="shared" si="7"/>
        <v>9.9662499999999959E-2</v>
      </c>
      <c r="H28" s="4">
        <f t="shared" si="7"/>
        <v>9.9662499999999959E-2</v>
      </c>
      <c r="I28" s="4">
        <f t="shared" si="7"/>
        <v>9.9662499999999959E-2</v>
      </c>
      <c r="J28" s="4">
        <f t="shared" si="7"/>
        <v>9.9662499999999959E-2</v>
      </c>
      <c r="K28" s="4">
        <f t="shared" si="7"/>
        <v>9.9662499999999959E-2</v>
      </c>
      <c r="L28" s="4">
        <f t="shared" si="7"/>
        <v>9.9662499999999959E-2</v>
      </c>
      <c r="M28" s="4">
        <f t="shared" si="7"/>
        <v>9.9662499999999959E-2</v>
      </c>
      <c r="N28" s="4">
        <f t="shared" si="7"/>
        <v>9.9662499999999959E-2</v>
      </c>
      <c r="O28" s="4">
        <f t="shared" si="7"/>
        <v>9.9662499999999959E-2</v>
      </c>
      <c r="P28" s="4">
        <f t="shared" si="7"/>
        <v>9.9662499999999959E-2</v>
      </c>
      <c r="Q28" s="4"/>
      <c r="R28" s="4"/>
      <c r="S28" s="4"/>
      <c r="T28" s="4"/>
      <c r="U28" s="4"/>
      <c r="V28" s="14"/>
      <c r="W28" s="4"/>
    </row>
    <row r="29" spans="1:23" x14ac:dyDescent="0.35">
      <c r="B29" s="7" t="s">
        <v>8</v>
      </c>
      <c r="C29" s="4">
        <v>0.1</v>
      </c>
      <c r="D29" s="4">
        <f t="shared" ref="D29:P29" si="8">IF($H$20&gt;0,(1-$D$4+$D$5*(IF($N$10&gt;0,C25*$H$10/$N$10)+IF($N$11&gt;0,C26*$H$11/$N$11)+IF($N$12&gt;0,C27*$H$12/$N$12)+IF($N$13&gt;0,C28*$H$13/$N$13)+IF($N$14&gt;0,C29*$H$14/$N$14)+IF($N$15&gt;0,C30*$H$15/$N$15)+IF($N$16&gt;0,C31*$H$16/$N$16)+IF($N$17&gt;0,C32*$H$17/$N$17)+IF($N$18&gt;0,C33*$H$18/$N$18)+IF($N$19&gt;0,C34*$H$19/$N$19))))+0</f>
        <v>9.9999999999999964E-2</v>
      </c>
      <c r="E29" s="4">
        <f t="shared" si="8"/>
        <v>9.9999999999999964E-2</v>
      </c>
      <c r="F29" s="4">
        <f t="shared" si="8"/>
        <v>9.9999999999999964E-2</v>
      </c>
      <c r="G29" s="4">
        <f t="shared" si="8"/>
        <v>9.9999999999999964E-2</v>
      </c>
      <c r="H29" s="4">
        <f t="shared" si="8"/>
        <v>9.9949374999999965E-2</v>
      </c>
      <c r="I29" s="4">
        <f t="shared" si="8"/>
        <v>9.9949374999999965E-2</v>
      </c>
      <c r="J29" s="4">
        <f t="shared" si="8"/>
        <v>9.9949374999999965E-2</v>
      </c>
      <c r="K29" s="4">
        <f t="shared" si="8"/>
        <v>9.9949374999999965E-2</v>
      </c>
      <c r="L29" s="4">
        <f t="shared" si="8"/>
        <v>9.9949374999999965E-2</v>
      </c>
      <c r="M29" s="4">
        <f t="shared" si="8"/>
        <v>9.9949374999999965E-2</v>
      </c>
      <c r="N29" s="4">
        <f t="shared" si="8"/>
        <v>9.9949374999999965E-2</v>
      </c>
      <c r="O29" s="4">
        <f t="shared" si="8"/>
        <v>9.9949374999999965E-2</v>
      </c>
      <c r="P29" s="4">
        <f t="shared" si="8"/>
        <v>9.9949374999999965E-2</v>
      </c>
      <c r="Q29" s="4"/>
      <c r="R29" s="4"/>
      <c r="S29" s="4"/>
      <c r="T29" s="4"/>
      <c r="U29" s="4"/>
      <c r="V29" s="14"/>
      <c r="W29" s="4"/>
    </row>
    <row r="30" spans="1:23" x14ac:dyDescent="0.35">
      <c r="B30" s="7" t="s">
        <v>9</v>
      </c>
      <c r="C30" s="4">
        <v>0.1</v>
      </c>
      <c r="D30" s="4">
        <f t="shared" ref="D30:P30" si="9">IF($I$20&gt;0,(1-$D$4+$D$5*(IF($N$10&gt;0,C25*$I$10/$N$10)+IF($N$11&gt;0,C26*$I$11/$N$11)+IF($N$12&gt;0,C27*$I$12/$N$12)+IF($N$13&gt;0,C28*$I$13/$N$13)+IF($N$14&gt;0,C29*$I$14/$N$14)+IF($N$15&gt;0,C30*$I$15/$N$15)+IF($N$16&gt;0,C31*$I$16/$N$16)+IF($N$17&gt;0,C32*$I$17/$N$17)+IF($N$18&gt;0,C33*$I$18/$N$18)+IF($N$19&gt;0,C34*$I$19/$N$19))))+0</f>
        <v>9.9999999999999964E-2</v>
      </c>
      <c r="E30" s="4">
        <f t="shared" si="9"/>
        <v>9.9999999999999964E-2</v>
      </c>
      <c r="F30" s="4">
        <f t="shared" si="9"/>
        <v>9.9999999999999964E-2</v>
      </c>
      <c r="G30" s="4">
        <f t="shared" si="9"/>
        <v>9.9999999999999964E-2</v>
      </c>
      <c r="H30" s="4">
        <f t="shared" si="9"/>
        <v>9.9999999999999964E-2</v>
      </c>
      <c r="I30" s="4">
        <f t="shared" si="9"/>
        <v>9.9992406249999957E-2</v>
      </c>
      <c r="J30" s="4">
        <f t="shared" si="9"/>
        <v>9.9992406249999957E-2</v>
      </c>
      <c r="K30" s="4">
        <f t="shared" si="9"/>
        <v>9.9992406249999957E-2</v>
      </c>
      <c r="L30" s="4">
        <f t="shared" si="9"/>
        <v>9.9992406249999957E-2</v>
      </c>
      <c r="M30" s="4">
        <f t="shared" si="9"/>
        <v>9.9992406249999957E-2</v>
      </c>
      <c r="N30" s="4">
        <f t="shared" si="9"/>
        <v>9.9992406249999957E-2</v>
      </c>
      <c r="O30" s="4">
        <f t="shared" si="9"/>
        <v>9.9992406249999957E-2</v>
      </c>
      <c r="P30" s="4">
        <f t="shared" si="9"/>
        <v>9.9992406249999957E-2</v>
      </c>
      <c r="Q30" s="4"/>
      <c r="R30" s="4"/>
      <c r="S30" s="4"/>
      <c r="T30" s="4"/>
      <c r="U30" s="4"/>
      <c r="V30" s="14"/>
      <c r="W30" s="4"/>
    </row>
    <row r="31" spans="1:23" x14ac:dyDescent="0.35">
      <c r="B31" s="7" t="s">
        <v>10</v>
      </c>
      <c r="C31" s="4">
        <v>0.1</v>
      </c>
      <c r="D31" s="4">
        <f t="shared" ref="D31:P31" si="10">IF($J$20&gt;0,(1-$D$4+$D$5*(IF($N$10&gt;0,C25*$J$10/$N$10)+IF($N$11&gt;0,C26*$J$11/$N$11)+IF($N$12&gt;0,C27*$J$12/$N$12)+IF($N$13&gt;0,C28*$J$13/$N$13)+IF($N$14&gt;0,C29*$J$14/$N$14)+IF($N$15&gt;0,C30*$J$15/$N$15)+IF($N$16&gt;0,C31*$J$16/$N$16)+IF($N$17&gt;0,C32*$J$17/$N$17)+IF($N$18&gt;0,C33*$J$18/$N$18)+IF($N$19&gt;0,C34*$J$19/$N$19))))+0</f>
        <v>9.9999999999999964E-2</v>
      </c>
      <c r="E31" s="4">
        <f t="shared" si="10"/>
        <v>9.9999999999999964E-2</v>
      </c>
      <c r="F31" s="4">
        <f t="shared" si="10"/>
        <v>9.9999999999999964E-2</v>
      </c>
      <c r="G31" s="4">
        <f t="shared" si="10"/>
        <v>9.9999999999999964E-2</v>
      </c>
      <c r="H31" s="4">
        <f t="shared" si="10"/>
        <v>9.9999999999999964E-2</v>
      </c>
      <c r="I31" s="4">
        <f t="shared" si="10"/>
        <v>9.9999999999999964E-2</v>
      </c>
      <c r="J31" s="4">
        <f t="shared" si="10"/>
        <v>9.9998860937499962E-2</v>
      </c>
      <c r="K31" s="4">
        <f t="shared" si="10"/>
        <v>9.9998860937499962E-2</v>
      </c>
      <c r="L31" s="4">
        <f t="shared" si="10"/>
        <v>9.9998860937499962E-2</v>
      </c>
      <c r="M31" s="4">
        <f t="shared" si="10"/>
        <v>9.9998860937499962E-2</v>
      </c>
      <c r="N31" s="4">
        <f t="shared" si="10"/>
        <v>9.9998860937499962E-2</v>
      </c>
      <c r="O31" s="4">
        <f t="shared" si="10"/>
        <v>9.9998860937499962E-2</v>
      </c>
      <c r="P31" s="4">
        <f t="shared" si="10"/>
        <v>9.9998860937499962E-2</v>
      </c>
      <c r="Q31" s="4"/>
      <c r="R31" s="4"/>
      <c r="S31" s="4"/>
      <c r="T31" s="4"/>
      <c r="U31" s="4"/>
      <c r="V31" s="14"/>
      <c r="W31" s="4"/>
    </row>
    <row r="32" spans="1:23" x14ac:dyDescent="0.35">
      <c r="B32" s="7" t="s">
        <v>11</v>
      </c>
      <c r="C32" s="4">
        <v>0.1</v>
      </c>
      <c r="D32" s="4">
        <f t="shared" ref="D32:P32" si="11">IF($K$20&gt;0,(1-$D$4+$D$5*(IF($N$10&gt;0,C25*$K$10/$N$10)+IF($N$11&gt;0,C26*$K$11/$N$11)+IF($N$12&gt;0,C27*$K$12/$N$12)+IF($N$13&gt;0,C28*$K$13/$N$13)+IF($N$14&gt;0,C29*$K$14/$N$14)+IF($N$15&gt;0,C30*$K$15/$N$15)+IF($N$16&gt;0,C31*$K$16/$N$16)+IF($N$17&gt;0,C32*$K$17/$N$17)+IF($N$18&gt;0,C33*$K$18/$N$18)+IF($N$19&gt;0,C34*$K$19/$N$19))))+0</f>
        <v>9.9999999999999964E-2</v>
      </c>
      <c r="E32" s="4">
        <f t="shared" si="11"/>
        <v>9.9999999999999964E-2</v>
      </c>
      <c r="F32" s="4">
        <f t="shared" si="11"/>
        <v>9.9999999999999964E-2</v>
      </c>
      <c r="G32" s="4">
        <f t="shared" si="11"/>
        <v>9.9999999999999964E-2</v>
      </c>
      <c r="H32" s="4">
        <f t="shared" si="11"/>
        <v>9.9999999999999964E-2</v>
      </c>
      <c r="I32" s="4">
        <f t="shared" si="11"/>
        <v>9.9999999999999964E-2</v>
      </c>
      <c r="J32" s="4">
        <f t="shared" si="11"/>
        <v>9.9999999999999964E-2</v>
      </c>
      <c r="K32" s="4">
        <f t="shared" si="11"/>
        <v>9.9999829140624968E-2</v>
      </c>
      <c r="L32" s="4">
        <f t="shared" si="11"/>
        <v>9.9999829140624968E-2</v>
      </c>
      <c r="M32" s="4">
        <f t="shared" si="11"/>
        <v>9.9999829140624968E-2</v>
      </c>
      <c r="N32" s="4">
        <f t="shared" si="11"/>
        <v>9.9999829140624968E-2</v>
      </c>
      <c r="O32" s="4">
        <f t="shared" si="11"/>
        <v>9.9999829140624968E-2</v>
      </c>
      <c r="P32" s="4">
        <f t="shared" si="11"/>
        <v>9.9999829140624968E-2</v>
      </c>
      <c r="Q32" s="4"/>
      <c r="R32" s="4"/>
      <c r="S32" s="4"/>
      <c r="T32" s="4"/>
      <c r="U32" s="4"/>
      <c r="V32" s="14"/>
      <c r="W32" s="4"/>
    </row>
    <row r="33" spans="2:23" x14ac:dyDescent="0.35">
      <c r="B33" s="7" t="s">
        <v>12</v>
      </c>
      <c r="C33" s="4">
        <v>0.1</v>
      </c>
      <c r="D33" s="4">
        <f t="shared" ref="D33:P33" si="12">IF($L$20&gt;0,(1-$D$4+$D$5*(IF($N$10&gt;0,C25*$L$10/$N$10)+IF($N$11&gt;0,C26*$L$11/$N$11)+IF($N$12&gt;0,C27*$L$12/$N$12)+IF($N$13&gt;0,C28*$L$13/$N$13)+IF($N$14&gt;0,C29*$L$14/$N$14)+IF($N$15&gt;0,C30*$L$15/$N$15)+IF($N$16&gt;0,C31*$L$16/$N$16)+IF($N$17&gt;0,C32*$L$17/$N$17)+IF($N$18&gt;0,C33*$L$18/$N$18)+IF($N$19&gt;0,C34*$L$19/$N$19))))+0</f>
        <v>9.9999999999999964E-2</v>
      </c>
      <c r="E33" s="4">
        <f t="shared" si="12"/>
        <v>9.9999999999999964E-2</v>
      </c>
      <c r="F33" s="4">
        <f t="shared" si="12"/>
        <v>9.9999999999999964E-2</v>
      </c>
      <c r="G33" s="4">
        <f t="shared" si="12"/>
        <v>9.9999999999999964E-2</v>
      </c>
      <c r="H33" s="4">
        <f t="shared" si="12"/>
        <v>9.9999999999999964E-2</v>
      </c>
      <c r="I33" s="4">
        <f t="shared" si="12"/>
        <v>9.9999999999999964E-2</v>
      </c>
      <c r="J33" s="4">
        <f t="shared" si="12"/>
        <v>9.9999999999999964E-2</v>
      </c>
      <c r="K33" s="4">
        <f t="shared" si="12"/>
        <v>9.9999999999999964E-2</v>
      </c>
      <c r="L33" s="4">
        <f t="shared" si="12"/>
        <v>9.9999974371093717E-2</v>
      </c>
      <c r="M33" s="4">
        <f t="shared" si="12"/>
        <v>9.9999974371093717E-2</v>
      </c>
      <c r="N33" s="4">
        <f t="shared" si="12"/>
        <v>9.9999974371093717E-2</v>
      </c>
      <c r="O33" s="4">
        <f t="shared" si="12"/>
        <v>9.9999974371093717E-2</v>
      </c>
      <c r="P33" s="4">
        <f t="shared" si="12"/>
        <v>9.9999974371093717E-2</v>
      </c>
      <c r="Q33" s="4"/>
      <c r="R33" s="4"/>
      <c r="S33" s="4"/>
      <c r="T33" s="4"/>
      <c r="U33" s="4"/>
      <c r="V33" s="14"/>
      <c r="W33" s="4"/>
    </row>
    <row r="34" spans="2:23" x14ac:dyDescent="0.35">
      <c r="B34" s="7" t="s">
        <v>13</v>
      </c>
      <c r="C34" s="4">
        <v>0.1</v>
      </c>
      <c r="D34" s="4">
        <f t="shared" ref="D34:P34" si="13">IF($M$20&gt;0,(1-$D$4+$D$5*(IF($N$10&gt;0,C25*$M$10/$N$10)+IF($N$11&gt;0,C26*$M$11/$N$11)+IF($N$12&gt;0,C27*$M$12/$N$12)+IF($N$13&gt;0,C28*$M$13/$N$13)+IF($N$14&gt;0,C29*$M$14/$N$14)+IF($N$15&gt;0,C30*$M$15/$N$15)+IF($N$16&gt;0,C31*$M$16/$N$16)+IF($N$17&gt;0,C32*$M$17/$N$17)+IF($N$18&gt;0,C33*$M$18/$N$18)+IF($N$19&gt;0,C34*$M$19/$N$19))))+0</f>
        <v>9.9999999999999964E-2</v>
      </c>
      <c r="E34" s="4">
        <f t="shared" si="13"/>
        <v>9.9999999999999964E-2</v>
      </c>
      <c r="F34" s="4">
        <f t="shared" si="13"/>
        <v>9.9999999999999964E-2</v>
      </c>
      <c r="G34" s="4">
        <f t="shared" si="13"/>
        <v>9.9999999999999964E-2</v>
      </c>
      <c r="H34" s="4">
        <f t="shared" si="13"/>
        <v>9.9999999999999964E-2</v>
      </c>
      <c r="I34" s="4">
        <f t="shared" si="13"/>
        <v>9.9999999999999964E-2</v>
      </c>
      <c r="J34" s="4">
        <f t="shared" si="13"/>
        <v>9.9999999999999964E-2</v>
      </c>
      <c r="K34" s="4">
        <f t="shared" si="13"/>
        <v>9.9999999999999964E-2</v>
      </c>
      <c r="L34" s="4">
        <f t="shared" si="13"/>
        <v>9.9999999999999964E-2</v>
      </c>
      <c r="M34" s="4">
        <f t="shared" si="13"/>
        <v>9.9999996155664017E-2</v>
      </c>
      <c r="N34" s="4">
        <f t="shared" si="13"/>
        <v>9.9999996155664017E-2</v>
      </c>
      <c r="O34" s="4">
        <f t="shared" si="13"/>
        <v>9.9999996155664017E-2</v>
      </c>
      <c r="P34" s="4">
        <f t="shared" si="13"/>
        <v>9.9999996155664017E-2</v>
      </c>
      <c r="Q34" s="4"/>
      <c r="R34" s="4"/>
      <c r="S34" s="4"/>
      <c r="T34" s="4"/>
      <c r="U34" s="4"/>
      <c r="V34" s="14"/>
      <c r="W34" s="4"/>
    </row>
    <row r="35" spans="2:23" x14ac:dyDescent="0.35">
      <c r="C35" s="4">
        <f>SUM(C25:C34)</f>
        <v>0.99999999999999989</v>
      </c>
      <c r="D35" s="4">
        <f t="shared" ref="D35:O35" si="14">SUM(D25:D34)</f>
        <v>0.89999999999999969</v>
      </c>
      <c r="E35" s="4">
        <f t="shared" si="14"/>
        <v>0.88499999999999979</v>
      </c>
      <c r="F35" s="4">
        <f t="shared" si="14"/>
        <v>0.8827499999999997</v>
      </c>
      <c r="G35" s="4">
        <f t="shared" si="14"/>
        <v>0.88241249999999971</v>
      </c>
      <c r="H35" s="4">
        <f t="shared" si="14"/>
        <v>0.88236187499999963</v>
      </c>
      <c r="I35" s="4">
        <f t="shared" si="14"/>
        <v>0.88235428124999959</v>
      </c>
      <c r="J35" s="4">
        <f t="shared" si="14"/>
        <v>0.88235314218749961</v>
      </c>
      <c r="K35" s="4">
        <f t="shared" si="14"/>
        <v>0.88235297132812462</v>
      </c>
      <c r="L35" s="4">
        <f t="shared" si="14"/>
        <v>0.88235294569921841</v>
      </c>
      <c r="M35" s="4">
        <f t="shared" si="14"/>
        <v>0.88235294185488244</v>
      </c>
      <c r="N35" s="4">
        <f t="shared" si="14"/>
        <v>0.88235294185488244</v>
      </c>
      <c r="O35" s="4">
        <f t="shared" si="14"/>
        <v>0.88235294185488244</v>
      </c>
      <c r="P35" s="4">
        <f t="shared" ref="P35" si="15">SUM(P25:P34)</f>
        <v>0.88235294185488244</v>
      </c>
      <c r="Q35" s="4"/>
      <c r="R35" s="4"/>
      <c r="S35" s="4"/>
      <c r="T35" s="4"/>
      <c r="U35" s="4"/>
      <c r="V35" s="4"/>
      <c r="W35" s="4"/>
    </row>
  </sheetData>
  <conditionalFormatting sqref="P10:P1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0:M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C19">
    <cfRule type="colorScale" priority="9">
      <colorScale>
        <cfvo type="min"/>
        <cfvo type="max"/>
        <color theme="3" tint="0.79998168889431442"/>
        <color theme="3" tint="0.39997558519241921"/>
      </colorScale>
    </cfRule>
  </conditionalFormatting>
  <conditionalFormatting sqref="B25:B34">
    <cfRule type="colorScale" priority="8">
      <colorScale>
        <cfvo type="min"/>
        <cfvo type="max"/>
        <color theme="3" tint="0.79998168889431442"/>
        <color theme="3" tint="0.39997558519241921"/>
      </colorScale>
    </cfRule>
  </conditionalFormatting>
  <conditionalFormatting sqref="D9:M9">
    <cfRule type="colorScale" priority="7">
      <colorScale>
        <cfvo type="min"/>
        <cfvo type="max"/>
        <color theme="3" tint="0.79998168889431442"/>
        <color theme="3" tint="0.39997558519241921"/>
      </colorScale>
    </cfRule>
  </conditionalFormatting>
  <conditionalFormatting sqref="R10:R19">
    <cfRule type="colorScale" priority="6">
      <colorScale>
        <cfvo type="min"/>
        <cfvo type="max"/>
        <color theme="3" tint="0.79998168889431442"/>
        <color theme="3" tint="0.39997558519241921"/>
      </colorScale>
    </cfRule>
  </conditionalFormatting>
  <conditionalFormatting sqref="O10:O19">
    <cfRule type="colorScale" priority="1">
      <colorScale>
        <cfvo type="min"/>
        <cfvo type="max"/>
        <color theme="3" tint="0.79998168889431442"/>
        <color theme="3" tint="0.39997558519241921"/>
      </colorScale>
    </cfRule>
  </conditionalFormatting>
  <conditionalFormatting sqref="C25:W3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F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pagerank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2011-07-11T14:32:20Z</dcterms:created>
  <dcterms:modified xsi:type="dcterms:W3CDTF">2011-10-23T15:29:52Z</dcterms:modified>
</cp:coreProperties>
</file>